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Мун.задание" sheetId="1" r:id="rId1"/>
    <sheet name="Лист1" sheetId="5" r:id="rId2"/>
  </sheets>
  <definedNames>
    <definedName name="_Hlk107820817" localSheetId="0">Мун.задание!$D$57</definedName>
    <definedName name="_Hlk109297356" localSheetId="0">Мун.задание!$D$60</definedName>
    <definedName name="_Hlk109297367" localSheetId="0">Мун.задание!$E$60</definedName>
    <definedName name="_Hlk109297383" localSheetId="0">Мун.задание!$D$77</definedName>
    <definedName name="_Hlk109297444" localSheetId="0">Мун.задание!$D$78</definedName>
    <definedName name="_Hlk118295434" localSheetId="1">Лист1!#REF!</definedName>
    <definedName name="_xlnm.Print_Area" localSheetId="0">Мун.задание!$A$1:$L$103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1" i="1" l="1"/>
  <c r="D61" i="1"/>
  <c r="E48" i="1" l="1"/>
  <c r="E49" i="1"/>
  <c r="E50" i="1"/>
  <c r="E51" i="1"/>
  <c r="E52" i="1"/>
  <c r="E53" i="1"/>
  <c r="E54" i="1"/>
  <c r="E55" i="1"/>
  <c r="E57" i="1" l="1"/>
  <c r="E76" i="1" l="1"/>
  <c r="E75" i="1"/>
  <c r="E74" i="1"/>
  <c r="E73" i="1"/>
  <c r="E70" i="1"/>
  <c r="E69" i="1"/>
  <c r="D68" i="1"/>
  <c r="C68" i="1"/>
  <c r="E67" i="1"/>
  <c r="E66" i="1"/>
  <c r="E65" i="1"/>
  <c r="E64" i="1"/>
  <c r="E63" i="1"/>
  <c r="E62" i="1"/>
  <c r="E61" i="1"/>
  <c r="E60" i="1" l="1"/>
  <c r="E68" i="1"/>
  <c r="C85" i="1"/>
  <c r="C78" i="1"/>
  <c r="E93" i="1" l="1"/>
  <c r="E92" i="1"/>
  <c r="E91" i="1"/>
  <c r="E90" i="1"/>
  <c r="E87" i="1"/>
  <c r="E86" i="1"/>
  <c r="E84" i="1"/>
  <c r="E83" i="1"/>
  <c r="E82" i="1"/>
  <c r="E81" i="1"/>
  <c r="E80" i="1"/>
  <c r="E79" i="1"/>
  <c r="E46" i="1"/>
  <c r="E41" i="1"/>
  <c r="E40" i="1"/>
  <c r="E39" i="1"/>
  <c r="E42" i="1"/>
  <c r="E43" i="1"/>
  <c r="E44" i="1"/>
  <c r="E47" i="1"/>
  <c r="E45" i="1" l="1"/>
  <c r="E37" i="1"/>
  <c r="E38" i="1"/>
  <c r="D85" i="1" l="1"/>
  <c r="E85" i="1" s="1"/>
  <c r="D78" i="1"/>
  <c r="E78" i="1" s="1"/>
  <c r="C77" i="1"/>
  <c r="D77" i="1" l="1"/>
  <c r="E77" i="1" s="1"/>
  <c r="E58" i="1" l="1"/>
</calcChain>
</file>

<file path=xl/sharedStrings.xml><?xml version="1.0" encoding="utf-8"?>
<sst xmlns="http://schemas.openxmlformats.org/spreadsheetml/2006/main" count="117" uniqueCount="73">
  <si>
    <r>
      <t xml:space="preserve">2. Выписка из реестра расходных обязательств (наименование расходного обязательства, код расходного обязательства): </t>
    </r>
    <r>
      <rPr>
        <sz val="14"/>
        <color theme="1"/>
        <rFont val="Times New Roman"/>
        <family val="1"/>
        <charset val="204"/>
      </rPr>
      <t>РП-А-2100 "Создание условий для организации досуга и обеспечения жителей поселения услугами организаций культуры"</t>
    </r>
  </si>
  <si>
    <r>
      <t xml:space="preserve">3. Перечень категорий физических и (или) юридических лиц, являющихся потребителями муниципальной  услуги: </t>
    </r>
    <r>
      <rPr>
        <sz val="14"/>
        <color theme="1"/>
        <rFont val="Times New Roman"/>
        <family val="1"/>
        <charset val="204"/>
      </rPr>
      <t>все возрастные группы населения города, социальные слои населения, предприятия и учреждения города Ленска.</t>
    </r>
  </si>
  <si>
    <t>Наименование показателя</t>
  </si>
  <si>
    <t>Источник информации о фактическом значении показателя</t>
  </si>
  <si>
    <t>Стоимость оказания муниципальной услуги</t>
  </si>
  <si>
    <t>Количество проведенных культурно-досуговых мероприятий</t>
  </si>
  <si>
    <t>Количество клубных формирований</t>
  </si>
  <si>
    <t>Количество коллективов, имеющих звание «Народный» («образцовый»)</t>
  </si>
  <si>
    <t>руб.</t>
  </si>
  <si>
    <t xml:space="preserve">Количество проведенных культурно-досуговых мероприятий </t>
  </si>
  <si>
    <t>чел.</t>
  </si>
  <si>
    <t>Расходы за счет доходов от приносящей доход деятельности</t>
  </si>
  <si>
    <t xml:space="preserve">ед. </t>
  </si>
  <si>
    <t>Ед. изм.</t>
  </si>
  <si>
    <t>утренники</t>
  </si>
  <si>
    <t>Характеристика причин отклонения от планового значения показателя</t>
  </si>
  <si>
    <t>Оценка</t>
  </si>
  <si>
    <t>КАЧЕСТВО ОКАЗЫВАЕМОЙ МУНИЦИПАЛЬНОЙ УСЛУГИ</t>
  </si>
  <si>
    <t xml:space="preserve">Количество посетителей культурно-досуговых, информационно-просветительских мероприятий </t>
  </si>
  <si>
    <t xml:space="preserve">ед.  </t>
  </si>
  <si>
    <t>ОБЪЕМ ОКАЗЫВАЕМОЙ МУНИЦИПАЛЬНОЙ УСЛУГИ</t>
  </si>
  <si>
    <t>Форма государственного статистического наблюдения №7-НК "Сведения об учреждении культурно-досугового типа" (утверждена Постановлением Росстата от 11 июля 2005г. №43), Журналы учета кружковой работы, журнал учета работы культурно-досугового учреждения</t>
  </si>
  <si>
    <t>% исполнения</t>
  </si>
  <si>
    <t>на бесплатной основе</t>
  </si>
  <si>
    <t>платной основе</t>
  </si>
  <si>
    <t xml:space="preserve"> частично платной основе</t>
  </si>
  <si>
    <t>частично платной основе</t>
  </si>
  <si>
    <t>работа клуба "Апельсинка" (батуты)</t>
  </si>
  <si>
    <t>дискотеки</t>
  </si>
  <si>
    <t>выпускные балы</t>
  </si>
  <si>
    <t>заказные дни рождения</t>
  </si>
  <si>
    <t>вечера отдыха</t>
  </si>
  <si>
    <t>массовые мероприятия</t>
  </si>
  <si>
    <t>конкурсы, шоу</t>
  </si>
  <si>
    <t>выставки</t>
  </si>
  <si>
    <t>беседы, викторины и прочее</t>
  </si>
  <si>
    <t>концерты, спектакли</t>
  </si>
  <si>
    <t>Периодичность</t>
  </si>
  <si>
    <t>Форма по ОКУД</t>
  </si>
  <si>
    <t>Муниципальное бюджетное учреждение культуры "Центр досуга и народного творчества" муниципального образования "Город Ленск" Ленского района Республики Саха (Якутия)</t>
  </si>
  <si>
    <t>концерты, спектакли, конкурсы</t>
  </si>
  <si>
    <r>
      <t xml:space="preserve">1. Наименование муниципальной услуги: </t>
    </r>
    <r>
      <rPr>
        <sz val="14"/>
        <color theme="1"/>
        <rFont val="Times New Roman"/>
        <family val="1"/>
        <charset val="204"/>
      </rPr>
      <t>Организация деятельности клубных формирований и самодеятельного творчества                                                                                                                    
1.1. Подготовка и проведение вечеров, театрализованных представлений, концертных, игровых программ, вечеров отдыха, тематических, семейных праздников, детских утренников, обрядов, ритуалов, дискотек и других форм культурной деятельности;
1.2. Создание и организация работы кружков, студий, коллективов, курсов, любительских объединений и других клубных формирований по различным направлениям деятельности в зависимости от запросов населения;
1.3. Методическая и практическая помощь в разработке сценарных материалов, разработка сценариев, постановка и проведение культурно-массовых мероприятий, концертов и иных культурных мероприятий</t>
    </r>
    <r>
      <rPr>
        <b/>
        <sz val="14"/>
        <color theme="1"/>
        <rFont val="Times New Roman"/>
        <family val="1"/>
        <charset val="204"/>
      </rPr>
      <t xml:space="preserve">
</t>
    </r>
  </si>
  <si>
    <t>киносеансы</t>
  </si>
  <si>
    <t>Прокат инвентаря</t>
  </si>
  <si>
    <t>прокат инвентаря</t>
  </si>
  <si>
    <t>Субсидия на иные цели</t>
  </si>
  <si>
    <t>(устанавливается в соответствии с периодичностью представления отчета  о выпролнении муниципального задания,установленной в муниципальном задании)</t>
  </si>
  <si>
    <t>КОДЫ</t>
  </si>
  <si>
    <t>Дата начала действия</t>
  </si>
  <si>
    <t>Дата окончания действия действия</t>
  </si>
  <si>
    <t>По ОКВЭД</t>
  </si>
  <si>
    <t>90.04</t>
  </si>
  <si>
    <t>59.14</t>
  </si>
  <si>
    <t>77.21</t>
  </si>
  <si>
    <t>77.29</t>
  </si>
  <si>
    <t>82.30</t>
  </si>
  <si>
    <t>90.01</t>
  </si>
  <si>
    <t>90.03</t>
  </si>
  <si>
    <t>93.21</t>
  </si>
  <si>
    <t>93.29</t>
  </si>
  <si>
    <t>94.99</t>
  </si>
  <si>
    <t xml:space="preserve">МБУК "ЦДНТ" МО "Город Ленск" </t>
  </si>
  <si>
    <t>ОТЧЕТ ОБ ИСПОЛНЕНИИ  МУНИЦИПАЛЬНОГО ЗАДАНИЯ</t>
  </si>
  <si>
    <t>3 месяца</t>
  </si>
  <si>
    <t>Ведущий экономист</t>
  </si>
  <si>
    <t>Заработная плата выплачивается 5 числа следующего месяца</t>
  </si>
  <si>
    <t xml:space="preserve"> М.Н. Мацько</t>
  </si>
  <si>
    <t>Директор МБУК "ЦДНТ" МО "Город Ленск"</t>
  </si>
  <si>
    <t>А.В.Микрюков</t>
  </si>
  <si>
    <t>Значение показателя, утвержденное в муниципальном задании за отчетный период очередного финансового года, 9-ть месяцев 2023 года.</t>
  </si>
  <si>
    <t>Исполнено на 29.12.2023г.</t>
  </si>
  <si>
    <t>за 2023 год и плановый период 2024 и 2025 годов по состоянию на 29.12.2023 года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</si>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</sst>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5" fillId="0" borderId="0"/>
  </cellStyleXfs>
  <cellXfs count="139">
    <xf numFmtId="0" fontId="0" fillId="0" borderId="0" xfId="0"/>
    <xf numFmtId="4" fontId="4" fillId="0" borderId="2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right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" fontId="4" fillId="0" borderId="3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wrapText="1"/>
    </xf>
    <xf numFmtId="14" fontId="3" fillId="0" borderId="1" xfId="0" applyNumberFormat="1" applyFont="1" applyFill="1" applyBorder="1"/>
    <xf numFmtId="0" fontId="3" fillId="0" borderId="1" xfId="0" applyFont="1" applyFill="1" applyBorder="1"/>
    <xf numFmtId="0" fontId="0" fillId="0" borderId="14" xfId="0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/>
    <xf numFmtId="0" fontId="2" fillId="0" borderId="14" xfId="0" applyFont="1" applyFill="1" applyBorder="1"/>
    <xf numFmtId="0" fontId="3" fillId="0" borderId="14" xfId="0" applyFont="1" applyFill="1" applyBorder="1"/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" fillId="0" borderId="0" xfId="0" applyFont="1" applyFill="1"/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/>
    <xf numFmtId="1" fontId="8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wrapText="1"/>
    </xf>
    <xf numFmtId="0" fontId="1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4"/>
    <cellStyle name="Обычный 2 3" xfId="6"/>
    <cellStyle name="Обычный 3" xfId="2"/>
    <cellStyle name="Финансовый 2" xfId="3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00"/>
  <sheetViews>
    <sheetView tabSelected="1" view="pageBreakPreview" topLeftCell="A73" zoomScaleNormal="100" zoomScaleSheetLayoutView="100" workbookViewId="0">
      <selection activeCell="F94" sqref="F94"/>
    </sheetView>
  </sheetViews>
  <sheetFormatPr defaultRowHeight="15" x14ac:dyDescent="0.25"/>
  <cols>
    <col min="1" max="1" width="36.5703125" style="2" customWidth="1"/>
    <col min="2" max="2" width="13.42578125" style="2" customWidth="1"/>
    <col min="3" max="3" width="17.42578125" style="2" customWidth="1"/>
    <col min="4" max="4" width="19.140625" style="2" customWidth="1"/>
    <col min="5" max="5" width="12.7109375" style="2" customWidth="1"/>
    <col min="6" max="6" width="18.140625" style="2" customWidth="1"/>
    <col min="7" max="7" width="15.5703125" style="2" customWidth="1"/>
    <col min="8" max="8" width="15.28515625" style="2" customWidth="1"/>
    <col min="9" max="9" width="10.140625" style="2" customWidth="1"/>
    <col min="10" max="10" width="15.42578125" style="2" customWidth="1"/>
    <col min="11" max="11" width="19.5703125" style="2" customWidth="1"/>
    <col min="12" max="12" width="3.5703125" style="2" customWidth="1"/>
    <col min="13" max="16384" width="9.140625" style="2"/>
  </cols>
  <sheetData>
    <row r="3" spans="9:11" x14ac:dyDescent="0.25">
      <c r="K3" s="38" t="s">
        <v>47</v>
      </c>
    </row>
    <row r="4" spans="9:11" x14ac:dyDescent="0.25">
      <c r="I4" s="76" t="s">
        <v>38</v>
      </c>
      <c r="J4" s="77"/>
      <c r="K4" s="37">
        <v>506001</v>
      </c>
    </row>
    <row r="5" spans="9:11" ht="15" customHeight="1" x14ac:dyDescent="0.25">
      <c r="I5" s="76" t="s">
        <v>48</v>
      </c>
      <c r="J5" s="77"/>
      <c r="K5" s="36"/>
    </row>
    <row r="6" spans="9:11" ht="15" customHeight="1" x14ac:dyDescent="0.25">
      <c r="I6" s="76" t="s">
        <v>49</v>
      </c>
      <c r="J6" s="77"/>
      <c r="K6" s="37"/>
    </row>
    <row r="7" spans="9:11" x14ac:dyDescent="0.25">
      <c r="J7" s="35" t="s">
        <v>50</v>
      </c>
      <c r="K7" s="37" t="s">
        <v>51</v>
      </c>
    </row>
    <row r="8" spans="9:11" x14ac:dyDescent="0.25">
      <c r="J8" s="35" t="s">
        <v>50</v>
      </c>
      <c r="K8" s="37" t="s">
        <v>52</v>
      </c>
    </row>
    <row r="9" spans="9:11" x14ac:dyDescent="0.25">
      <c r="J9" s="35" t="s">
        <v>50</v>
      </c>
      <c r="K9" s="37" t="s">
        <v>53</v>
      </c>
    </row>
    <row r="10" spans="9:11" x14ac:dyDescent="0.25">
      <c r="J10" s="35" t="s">
        <v>50</v>
      </c>
      <c r="K10" s="37" t="s">
        <v>54</v>
      </c>
    </row>
    <row r="11" spans="9:11" x14ac:dyDescent="0.25">
      <c r="J11" s="35" t="s">
        <v>50</v>
      </c>
      <c r="K11" s="37" t="s">
        <v>55</v>
      </c>
    </row>
    <row r="12" spans="9:11" x14ac:dyDescent="0.25">
      <c r="J12" s="35" t="s">
        <v>50</v>
      </c>
      <c r="K12" s="37" t="s">
        <v>56</v>
      </c>
    </row>
    <row r="13" spans="9:11" x14ac:dyDescent="0.25">
      <c r="J13" s="35" t="s">
        <v>50</v>
      </c>
      <c r="K13" s="37" t="s">
        <v>57</v>
      </c>
    </row>
    <row r="14" spans="9:11" x14ac:dyDescent="0.25">
      <c r="J14" s="35" t="s">
        <v>50</v>
      </c>
      <c r="K14" s="37" t="s">
        <v>58</v>
      </c>
    </row>
    <row r="15" spans="9:11" x14ac:dyDescent="0.25">
      <c r="J15" s="35" t="s">
        <v>50</v>
      </c>
      <c r="K15" s="37" t="s">
        <v>59</v>
      </c>
    </row>
    <row r="16" spans="9:11" x14ac:dyDescent="0.25">
      <c r="J16" s="35" t="s">
        <v>50</v>
      </c>
      <c r="K16" s="37" t="s">
        <v>60</v>
      </c>
    </row>
    <row r="17" spans="1:11" ht="18.75" x14ac:dyDescent="0.3">
      <c r="A17" s="120" t="s">
        <v>62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ht="18.75" customHeight="1" x14ac:dyDescent="0.25">
      <c r="B18" s="79" t="s">
        <v>71</v>
      </c>
      <c r="C18" s="79"/>
      <c r="D18" s="79"/>
      <c r="E18" s="79"/>
      <c r="F18" s="79"/>
      <c r="G18" s="79"/>
      <c r="H18" s="79"/>
    </row>
    <row r="19" spans="1:11" ht="18.75" customHeight="1" x14ac:dyDescent="0.25">
      <c r="A19" s="79" t="s">
        <v>39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</row>
    <row r="20" spans="1:11" ht="31.5" customHeight="1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2" spans="1:11" ht="27" customHeight="1" x14ac:dyDescent="0.25">
      <c r="A22" s="118" t="s">
        <v>41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</row>
    <row r="23" spans="1:11" ht="121.5" customHeight="1" x14ac:dyDescent="0.25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</row>
    <row r="25" spans="1:11" ht="9" customHeight="1" x14ac:dyDescent="0.25">
      <c r="A25" s="119" t="s">
        <v>0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</row>
    <row r="26" spans="1:11" ht="30" customHeight="1" x14ac:dyDescent="0.25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</row>
    <row r="28" spans="1:11" ht="8.25" customHeight="1" x14ac:dyDescent="0.25">
      <c r="A28" s="118" t="s">
        <v>1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</row>
    <row r="29" spans="1:11" ht="33" customHeight="1" x14ac:dyDescent="0.25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</row>
    <row r="30" spans="1:11" x14ac:dyDescent="0.25">
      <c r="A30" s="5"/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2" spans="1:11" ht="18.75" x14ac:dyDescent="0.25">
      <c r="A32" s="34" t="s">
        <v>37</v>
      </c>
      <c r="B32" s="95" t="s">
        <v>63</v>
      </c>
      <c r="C32" s="95"/>
      <c r="D32" s="95"/>
      <c r="E32" s="95"/>
      <c r="F32" s="95"/>
      <c r="G32" s="95"/>
      <c r="H32" s="95"/>
      <c r="I32" s="95"/>
      <c r="J32" s="95"/>
      <c r="K32" s="33"/>
    </row>
    <row r="33" spans="1:11" ht="18.75" customHeight="1" x14ac:dyDescent="0.25">
      <c r="A33" s="94" t="s">
        <v>46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1:11" ht="15.75" thickBot="1" x14ac:dyDescent="0.3"/>
    <row r="35" spans="1:11" ht="153" customHeight="1" thickBot="1" x14ac:dyDescent="0.3">
      <c r="A35" s="8" t="s">
        <v>2</v>
      </c>
      <c r="B35" s="16" t="s">
        <v>13</v>
      </c>
      <c r="C35" s="58" t="s">
        <v>69</v>
      </c>
      <c r="D35" s="138" t="s">
        <v>70</v>
      </c>
      <c r="E35" s="16" t="s">
        <v>22</v>
      </c>
      <c r="F35" s="99" t="s">
        <v>16</v>
      </c>
      <c r="G35" s="99"/>
      <c r="H35" s="99" t="s">
        <v>15</v>
      </c>
      <c r="I35" s="99"/>
      <c r="J35" s="99" t="s">
        <v>3</v>
      </c>
      <c r="K35" s="137"/>
    </row>
    <row r="36" spans="1:11" ht="15.75" thickBot="1" x14ac:dyDescent="0.3">
      <c r="A36" s="128" t="s">
        <v>17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30"/>
    </row>
    <row r="37" spans="1:11" ht="45.75" customHeight="1" x14ac:dyDescent="0.25">
      <c r="A37" s="51" t="s">
        <v>5</v>
      </c>
      <c r="B37" s="111" t="s">
        <v>19</v>
      </c>
      <c r="C37" s="54">
        <v>1581</v>
      </c>
      <c r="D37" s="63">
        <v>2048</v>
      </c>
      <c r="E37" s="52">
        <f>D37/C37*100</f>
        <v>129.53826691967109</v>
      </c>
      <c r="F37" s="136"/>
      <c r="G37" s="136"/>
      <c r="H37" s="136"/>
      <c r="I37" s="136"/>
      <c r="J37" s="86" t="s">
        <v>21</v>
      </c>
      <c r="K37" s="87"/>
    </row>
    <row r="38" spans="1:11" ht="20.25" customHeight="1" x14ac:dyDescent="0.25">
      <c r="A38" s="7" t="s">
        <v>23</v>
      </c>
      <c r="B38" s="111"/>
      <c r="C38" s="55">
        <v>117</v>
      </c>
      <c r="D38" s="59" t="s">
        <v>72</v>
      </c>
      <c r="E38" s="50">
        <f>D38/C38*100</f>
        <v>231.62393162393164</v>
      </c>
      <c r="F38" s="116"/>
      <c r="G38" s="116"/>
      <c r="H38" s="116"/>
      <c r="I38" s="116"/>
      <c r="J38" s="86"/>
      <c r="K38" s="87"/>
    </row>
    <row r="39" spans="1:11" ht="20.25" customHeight="1" x14ac:dyDescent="0.25">
      <c r="A39" s="9" t="s">
        <v>36</v>
      </c>
      <c r="B39" s="111"/>
      <c r="C39" s="56">
        <v>21</v>
      </c>
      <c r="D39" s="60">
        <v>71</v>
      </c>
      <c r="E39" s="53">
        <f>D39/C39*100</f>
        <v>338.09523809523807</v>
      </c>
      <c r="F39" s="115"/>
      <c r="G39" s="115"/>
      <c r="H39" s="115"/>
      <c r="I39" s="115"/>
      <c r="J39" s="86"/>
      <c r="K39" s="87"/>
    </row>
    <row r="40" spans="1:11" ht="20.25" customHeight="1" x14ac:dyDescent="0.25">
      <c r="A40" s="9" t="s">
        <v>35</v>
      </c>
      <c r="B40" s="111"/>
      <c r="C40" s="56">
        <v>4</v>
      </c>
      <c r="D40" s="60">
        <v>45</v>
      </c>
      <c r="E40" s="53">
        <f>D40/C40*100</f>
        <v>1125</v>
      </c>
      <c r="F40" s="115"/>
      <c r="G40" s="115"/>
      <c r="H40" s="115"/>
      <c r="I40" s="115"/>
      <c r="J40" s="86"/>
      <c r="K40" s="87"/>
    </row>
    <row r="41" spans="1:11" ht="20.25" customHeight="1" x14ac:dyDescent="0.25">
      <c r="A41" s="9" t="s">
        <v>31</v>
      </c>
      <c r="B41" s="111"/>
      <c r="C41" s="56">
        <v>42</v>
      </c>
      <c r="D41" s="60">
        <v>47</v>
      </c>
      <c r="E41" s="53">
        <f>D41/C41*100</f>
        <v>111.90476190476191</v>
      </c>
      <c r="F41" s="115"/>
      <c r="G41" s="115"/>
      <c r="H41" s="115"/>
      <c r="I41" s="115"/>
      <c r="J41" s="86"/>
      <c r="K41" s="87"/>
    </row>
    <row r="42" spans="1:11" ht="20.25" customHeight="1" x14ac:dyDescent="0.25">
      <c r="A42" s="9" t="s">
        <v>32</v>
      </c>
      <c r="B42" s="111"/>
      <c r="C42" s="56">
        <v>22</v>
      </c>
      <c r="D42" s="60">
        <v>22</v>
      </c>
      <c r="E42" s="53">
        <f t="shared" ref="E42:E55" si="0">D42/C42*100</f>
        <v>100</v>
      </c>
      <c r="F42" s="115"/>
      <c r="G42" s="115"/>
      <c r="H42" s="115"/>
      <c r="I42" s="115"/>
      <c r="J42" s="86"/>
      <c r="K42" s="87"/>
    </row>
    <row r="43" spans="1:11" ht="20.25" customHeight="1" x14ac:dyDescent="0.25">
      <c r="A43" s="9" t="s">
        <v>33</v>
      </c>
      <c r="B43" s="111"/>
      <c r="C43" s="56">
        <v>12</v>
      </c>
      <c r="D43" s="60">
        <v>30</v>
      </c>
      <c r="E43" s="53">
        <f t="shared" si="0"/>
        <v>250</v>
      </c>
      <c r="F43" s="115"/>
      <c r="G43" s="115"/>
      <c r="H43" s="115"/>
      <c r="I43" s="115"/>
      <c r="J43" s="86"/>
      <c r="K43" s="87"/>
    </row>
    <row r="44" spans="1:11" ht="20.25" customHeight="1" x14ac:dyDescent="0.25">
      <c r="A44" s="9" t="s">
        <v>34</v>
      </c>
      <c r="B44" s="111"/>
      <c r="C44" s="56">
        <v>16</v>
      </c>
      <c r="D44" s="60">
        <v>56</v>
      </c>
      <c r="E44" s="53">
        <f t="shared" si="0"/>
        <v>350</v>
      </c>
      <c r="F44" s="115"/>
      <c r="G44" s="115"/>
      <c r="H44" s="115"/>
      <c r="I44" s="115"/>
      <c r="J44" s="86"/>
      <c r="K44" s="87"/>
    </row>
    <row r="45" spans="1:11" ht="22.5" customHeight="1" x14ac:dyDescent="0.25">
      <c r="A45" s="7" t="s">
        <v>24</v>
      </c>
      <c r="B45" s="111"/>
      <c r="C45" s="57">
        <v>1464</v>
      </c>
      <c r="D45" s="61">
        <v>1777</v>
      </c>
      <c r="E45" s="50">
        <f>D45/C45*100</f>
        <v>121.37978142076503</v>
      </c>
      <c r="F45" s="116"/>
      <c r="G45" s="116"/>
      <c r="H45" s="116"/>
      <c r="I45" s="116"/>
      <c r="J45" s="86"/>
      <c r="K45" s="87"/>
    </row>
    <row r="46" spans="1:11" ht="20.25" customHeight="1" x14ac:dyDescent="0.25">
      <c r="A46" s="9" t="s">
        <v>27</v>
      </c>
      <c r="B46" s="111"/>
      <c r="C46" s="48">
        <v>235</v>
      </c>
      <c r="D46" s="62">
        <v>250</v>
      </c>
      <c r="E46" s="53">
        <f>D46/C46*100</f>
        <v>106.38297872340425</v>
      </c>
      <c r="F46" s="115"/>
      <c r="G46" s="115"/>
      <c r="H46" s="115"/>
      <c r="I46" s="115"/>
      <c r="J46" s="86"/>
      <c r="K46" s="87"/>
    </row>
    <row r="47" spans="1:11" ht="20.25" customHeight="1" x14ac:dyDescent="0.25">
      <c r="A47" s="9" t="s">
        <v>28</v>
      </c>
      <c r="B47" s="111"/>
      <c r="C47" s="48">
        <v>6</v>
      </c>
      <c r="D47" s="62">
        <v>10</v>
      </c>
      <c r="E47" s="53">
        <f t="shared" si="0"/>
        <v>166.66666666666669</v>
      </c>
      <c r="F47" s="115"/>
      <c r="G47" s="115"/>
      <c r="H47" s="115"/>
      <c r="I47" s="115"/>
      <c r="J47" s="86"/>
      <c r="K47" s="87"/>
    </row>
    <row r="48" spans="1:11" ht="20.25" customHeight="1" x14ac:dyDescent="0.25">
      <c r="A48" s="9" t="s">
        <v>14</v>
      </c>
      <c r="B48" s="111"/>
      <c r="C48" s="48">
        <v>6</v>
      </c>
      <c r="D48" s="62">
        <v>32</v>
      </c>
      <c r="E48" s="53">
        <f t="shared" si="0"/>
        <v>533.33333333333326</v>
      </c>
      <c r="F48" s="115"/>
      <c r="G48" s="115"/>
      <c r="H48" s="115"/>
      <c r="I48" s="115"/>
      <c r="J48" s="86"/>
      <c r="K48" s="87"/>
    </row>
    <row r="49" spans="1:11" ht="20.25" customHeight="1" x14ac:dyDescent="0.25">
      <c r="A49" s="9" t="s">
        <v>29</v>
      </c>
      <c r="B49" s="111"/>
      <c r="C49" s="48">
        <v>7</v>
      </c>
      <c r="D49" s="62">
        <v>4</v>
      </c>
      <c r="E49" s="53">
        <f t="shared" si="0"/>
        <v>57.142857142857139</v>
      </c>
      <c r="F49" s="115"/>
      <c r="G49" s="115"/>
      <c r="H49" s="115"/>
      <c r="I49" s="115"/>
      <c r="J49" s="86"/>
      <c r="K49" s="87"/>
    </row>
    <row r="50" spans="1:11" ht="20.25" customHeight="1" x14ac:dyDescent="0.25">
      <c r="A50" s="6" t="s">
        <v>40</v>
      </c>
      <c r="B50" s="111"/>
      <c r="C50" s="48">
        <v>10</v>
      </c>
      <c r="D50" s="62">
        <v>20</v>
      </c>
      <c r="E50" s="53">
        <f t="shared" si="0"/>
        <v>200</v>
      </c>
      <c r="F50" s="84"/>
      <c r="G50" s="85"/>
      <c r="H50" s="84"/>
      <c r="I50" s="85"/>
      <c r="J50" s="86"/>
      <c r="K50" s="87"/>
    </row>
    <row r="51" spans="1:11" ht="20.25" customHeight="1" x14ac:dyDescent="0.25">
      <c r="A51" s="9" t="s">
        <v>30</v>
      </c>
      <c r="B51" s="111"/>
      <c r="C51" s="48">
        <v>200</v>
      </c>
      <c r="D51" s="62">
        <v>239</v>
      </c>
      <c r="E51" s="53">
        <f t="shared" si="0"/>
        <v>119.5</v>
      </c>
      <c r="F51" s="115"/>
      <c r="G51" s="115"/>
      <c r="H51" s="115"/>
      <c r="I51" s="115"/>
      <c r="J51" s="86"/>
      <c r="K51" s="87"/>
    </row>
    <row r="52" spans="1:11" ht="20.25" customHeight="1" x14ac:dyDescent="0.25">
      <c r="A52" s="9" t="s">
        <v>44</v>
      </c>
      <c r="B52" s="111"/>
      <c r="C52" s="48">
        <v>200</v>
      </c>
      <c r="D52" s="62">
        <v>239</v>
      </c>
      <c r="E52" s="53">
        <f t="shared" si="0"/>
        <v>119.5</v>
      </c>
      <c r="F52" s="84"/>
      <c r="G52" s="85"/>
      <c r="H52" s="84"/>
      <c r="I52" s="85"/>
      <c r="J52" s="86"/>
      <c r="K52" s="87"/>
    </row>
    <row r="53" spans="1:11" ht="20.25" customHeight="1" x14ac:dyDescent="0.25">
      <c r="A53" s="9" t="s">
        <v>42</v>
      </c>
      <c r="B53" s="114"/>
      <c r="C53" s="48">
        <v>1000</v>
      </c>
      <c r="D53" s="62">
        <v>1072</v>
      </c>
      <c r="E53" s="53">
        <f t="shared" si="0"/>
        <v>107.2</v>
      </c>
      <c r="F53" s="115"/>
      <c r="G53" s="115"/>
      <c r="H53" s="115"/>
      <c r="I53" s="115"/>
      <c r="J53" s="88"/>
      <c r="K53" s="89"/>
    </row>
    <row r="54" spans="1:11" ht="123" customHeight="1" x14ac:dyDescent="0.25">
      <c r="A54" s="21" t="s">
        <v>6</v>
      </c>
      <c r="B54" s="14" t="s">
        <v>12</v>
      </c>
      <c r="C54" s="30">
        <v>36</v>
      </c>
      <c r="D54" s="19">
        <v>38</v>
      </c>
      <c r="E54" s="53">
        <f t="shared" si="0"/>
        <v>105.55555555555556</v>
      </c>
      <c r="F54" s="116"/>
      <c r="G54" s="116"/>
      <c r="H54" s="116"/>
      <c r="I54" s="116"/>
      <c r="J54" s="121" t="s">
        <v>21</v>
      </c>
      <c r="K54" s="122"/>
    </row>
    <row r="55" spans="1:11" ht="55.5" customHeight="1" thickBot="1" x14ac:dyDescent="0.3">
      <c r="A55" s="10" t="s">
        <v>7</v>
      </c>
      <c r="B55" s="18" t="s">
        <v>12</v>
      </c>
      <c r="C55" s="15">
        <v>3</v>
      </c>
      <c r="D55" s="15">
        <v>4</v>
      </c>
      <c r="E55" s="53">
        <f t="shared" si="0"/>
        <v>133.33333333333331</v>
      </c>
      <c r="F55" s="135"/>
      <c r="G55" s="135"/>
      <c r="H55" s="135"/>
      <c r="I55" s="135"/>
      <c r="J55" s="123"/>
      <c r="K55" s="124"/>
    </row>
    <row r="56" spans="1:11" ht="15.75" thickBot="1" x14ac:dyDescent="0.3">
      <c r="A56" s="132" t="s">
        <v>20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4"/>
    </row>
    <row r="57" spans="1:11" ht="82.5" customHeight="1" x14ac:dyDescent="0.25">
      <c r="A57" s="20" t="s">
        <v>4</v>
      </c>
      <c r="B57" s="13" t="s">
        <v>8</v>
      </c>
      <c r="C57" s="1">
        <v>62776.3</v>
      </c>
      <c r="D57" s="32">
        <v>62547.8</v>
      </c>
      <c r="E57" s="1">
        <f>_Hlk107820817/C57*100</f>
        <v>99.636009130834395</v>
      </c>
      <c r="F57" s="126"/>
      <c r="G57" s="126"/>
      <c r="H57" s="131" t="s">
        <v>65</v>
      </c>
      <c r="I57" s="131"/>
      <c r="J57" s="90"/>
      <c r="K57" s="91"/>
    </row>
    <row r="58" spans="1:11" ht="28.5" x14ac:dyDescent="0.25">
      <c r="A58" s="21" t="s">
        <v>11</v>
      </c>
      <c r="B58" s="14" t="s">
        <v>8</v>
      </c>
      <c r="C58" s="22">
        <v>7106.9</v>
      </c>
      <c r="D58" s="27">
        <v>6078.7</v>
      </c>
      <c r="E58" s="49">
        <f>D58/C58*100</f>
        <v>85.532369950329965</v>
      </c>
      <c r="F58" s="116"/>
      <c r="G58" s="116"/>
      <c r="H58" s="117"/>
      <c r="I58" s="117"/>
      <c r="J58" s="92"/>
      <c r="K58" s="93"/>
    </row>
    <row r="59" spans="1:11" ht="15.75" thickBot="1" x14ac:dyDescent="0.3">
      <c r="A59" s="31" t="s">
        <v>45</v>
      </c>
      <c r="B59" s="26" t="s">
        <v>8</v>
      </c>
      <c r="C59" s="27">
        <v>154.6</v>
      </c>
      <c r="D59" s="27">
        <v>154.6</v>
      </c>
      <c r="E59" s="27">
        <v>100</v>
      </c>
      <c r="F59" s="80"/>
      <c r="G59" s="81"/>
      <c r="H59" s="82"/>
      <c r="I59" s="83"/>
      <c r="J59" s="92"/>
      <c r="K59" s="93"/>
    </row>
    <row r="60" spans="1:11" ht="83.25" customHeight="1" x14ac:dyDescent="0.25">
      <c r="A60" s="28" t="s">
        <v>9</v>
      </c>
      <c r="B60" s="113" t="s">
        <v>12</v>
      </c>
      <c r="C60" s="54">
        <v>1581</v>
      </c>
      <c r="D60" s="63">
        <v>2048</v>
      </c>
      <c r="E60" s="52">
        <f>D60/C60*100</f>
        <v>129.53826691967109</v>
      </c>
      <c r="F60" s="125"/>
      <c r="G60" s="126"/>
      <c r="H60" s="131"/>
      <c r="I60" s="131"/>
      <c r="J60" s="104" t="s">
        <v>21</v>
      </c>
      <c r="K60" s="105"/>
    </row>
    <row r="61" spans="1:11" ht="21" customHeight="1" x14ac:dyDescent="0.25">
      <c r="A61" s="7" t="s">
        <v>23</v>
      </c>
      <c r="B61" s="111"/>
      <c r="C61" s="55">
        <f>C62+C63+C64+C65+C66+C67</f>
        <v>117</v>
      </c>
      <c r="D61" s="59">
        <f>SUM(D62:D67)</f>
        <v>271</v>
      </c>
      <c r="E61" s="50">
        <f>D61/C61*100</f>
        <v>231.62393162393164</v>
      </c>
      <c r="F61" s="127"/>
      <c r="G61" s="116"/>
      <c r="H61" s="117"/>
      <c r="I61" s="117"/>
      <c r="J61" s="106"/>
      <c r="K61" s="107"/>
    </row>
    <row r="62" spans="1:11" ht="21" customHeight="1" x14ac:dyDescent="0.25">
      <c r="A62" s="9" t="s">
        <v>36</v>
      </c>
      <c r="B62" s="111"/>
      <c r="C62" s="56">
        <v>21</v>
      </c>
      <c r="D62" s="60">
        <v>71</v>
      </c>
      <c r="E62" s="53">
        <f>D62/C62*100</f>
        <v>338.09523809523807</v>
      </c>
      <c r="F62" s="85"/>
      <c r="G62" s="115"/>
      <c r="H62" s="100"/>
      <c r="I62" s="100"/>
      <c r="J62" s="106"/>
      <c r="K62" s="107"/>
    </row>
    <row r="63" spans="1:11" ht="21" customHeight="1" x14ac:dyDescent="0.25">
      <c r="A63" s="9" t="s">
        <v>35</v>
      </c>
      <c r="B63" s="111"/>
      <c r="C63" s="56">
        <v>4</v>
      </c>
      <c r="D63" s="60">
        <v>45</v>
      </c>
      <c r="E63" s="53">
        <f>D63/C63*100</f>
        <v>1125</v>
      </c>
      <c r="F63" s="85"/>
      <c r="G63" s="115"/>
      <c r="H63" s="100"/>
      <c r="I63" s="100"/>
      <c r="J63" s="106"/>
      <c r="K63" s="107"/>
    </row>
    <row r="64" spans="1:11" ht="21" customHeight="1" x14ac:dyDescent="0.25">
      <c r="A64" s="9" t="s">
        <v>31</v>
      </c>
      <c r="B64" s="111"/>
      <c r="C64" s="56">
        <v>42</v>
      </c>
      <c r="D64" s="60">
        <v>47</v>
      </c>
      <c r="E64" s="53">
        <f>D64/C64*100</f>
        <v>111.90476190476191</v>
      </c>
      <c r="F64" s="85"/>
      <c r="G64" s="115"/>
      <c r="H64" s="100"/>
      <c r="I64" s="100"/>
      <c r="J64" s="106"/>
      <c r="K64" s="107"/>
    </row>
    <row r="65" spans="1:11" ht="21" customHeight="1" x14ac:dyDescent="0.25">
      <c r="A65" s="9" t="s">
        <v>32</v>
      </c>
      <c r="B65" s="111"/>
      <c r="C65" s="56">
        <v>22</v>
      </c>
      <c r="D65" s="60">
        <v>22</v>
      </c>
      <c r="E65" s="53">
        <f t="shared" ref="E65:E67" si="1">D65/C65*100</f>
        <v>100</v>
      </c>
      <c r="F65" s="85"/>
      <c r="G65" s="115"/>
      <c r="H65" s="100"/>
      <c r="I65" s="100"/>
      <c r="J65" s="106"/>
      <c r="K65" s="107"/>
    </row>
    <row r="66" spans="1:11" ht="21" customHeight="1" x14ac:dyDescent="0.25">
      <c r="A66" s="9" t="s">
        <v>33</v>
      </c>
      <c r="B66" s="111"/>
      <c r="C66" s="56">
        <v>12</v>
      </c>
      <c r="D66" s="60">
        <v>30</v>
      </c>
      <c r="E66" s="53">
        <f t="shared" si="1"/>
        <v>250</v>
      </c>
      <c r="F66" s="85"/>
      <c r="G66" s="115"/>
      <c r="H66" s="100"/>
      <c r="I66" s="100"/>
      <c r="J66" s="106"/>
      <c r="K66" s="107"/>
    </row>
    <row r="67" spans="1:11" ht="21" customHeight="1" x14ac:dyDescent="0.25">
      <c r="A67" s="9" t="s">
        <v>34</v>
      </c>
      <c r="B67" s="111"/>
      <c r="C67" s="56">
        <v>16</v>
      </c>
      <c r="D67" s="60">
        <v>56</v>
      </c>
      <c r="E67" s="53">
        <f t="shared" si="1"/>
        <v>350</v>
      </c>
      <c r="F67" s="85"/>
      <c r="G67" s="115"/>
      <c r="H67" s="100"/>
      <c r="I67" s="100"/>
      <c r="J67" s="106"/>
      <c r="K67" s="107"/>
    </row>
    <row r="68" spans="1:11" ht="21" customHeight="1" x14ac:dyDescent="0.25">
      <c r="A68" s="7" t="s">
        <v>25</v>
      </c>
      <c r="B68" s="111"/>
      <c r="C68" s="57">
        <f>C69+C70+C71+C72+C73+C74+C75+C76</f>
        <v>1664</v>
      </c>
      <c r="D68" s="61">
        <f>SUM(D69:D76)</f>
        <v>1777</v>
      </c>
      <c r="E68" s="50">
        <f>D68/C68*100</f>
        <v>106.79086538461537</v>
      </c>
      <c r="F68" s="127"/>
      <c r="G68" s="116"/>
      <c r="H68" s="117"/>
      <c r="I68" s="117"/>
      <c r="J68" s="106"/>
      <c r="K68" s="107"/>
    </row>
    <row r="69" spans="1:11" ht="21" customHeight="1" x14ac:dyDescent="0.25">
      <c r="A69" s="9" t="s">
        <v>27</v>
      </c>
      <c r="B69" s="111"/>
      <c r="C69" s="48">
        <v>235</v>
      </c>
      <c r="D69" s="62">
        <v>250</v>
      </c>
      <c r="E69" s="53">
        <f>D69/C69*100</f>
        <v>106.38297872340425</v>
      </c>
      <c r="F69" s="85"/>
      <c r="G69" s="115"/>
      <c r="H69" s="100"/>
      <c r="I69" s="100"/>
      <c r="J69" s="106"/>
      <c r="K69" s="107"/>
    </row>
    <row r="70" spans="1:11" ht="21" customHeight="1" x14ac:dyDescent="0.25">
      <c r="A70" s="9" t="s">
        <v>28</v>
      </c>
      <c r="B70" s="111"/>
      <c r="C70" s="48">
        <v>6</v>
      </c>
      <c r="D70" s="62">
        <v>10</v>
      </c>
      <c r="E70" s="53">
        <f t="shared" ref="E70" si="2">D70/C70*100</f>
        <v>166.66666666666669</v>
      </c>
      <c r="F70" s="85"/>
      <c r="G70" s="115"/>
      <c r="H70" s="100"/>
      <c r="I70" s="100"/>
      <c r="J70" s="106"/>
      <c r="K70" s="107"/>
    </row>
    <row r="71" spans="1:11" ht="21" customHeight="1" x14ac:dyDescent="0.25">
      <c r="A71" s="9" t="s">
        <v>14</v>
      </c>
      <c r="B71" s="111"/>
      <c r="C71" s="48">
        <v>6</v>
      </c>
      <c r="D71" s="62">
        <v>32</v>
      </c>
      <c r="E71" s="53">
        <v>0</v>
      </c>
      <c r="F71" s="85"/>
      <c r="G71" s="115"/>
      <c r="H71" s="100"/>
      <c r="I71" s="100"/>
      <c r="J71" s="106"/>
      <c r="K71" s="107"/>
    </row>
    <row r="72" spans="1:11" ht="21" customHeight="1" x14ac:dyDescent="0.25">
      <c r="A72" s="9" t="s">
        <v>29</v>
      </c>
      <c r="B72" s="111"/>
      <c r="C72" s="48">
        <v>7</v>
      </c>
      <c r="D72" s="62">
        <v>4</v>
      </c>
      <c r="E72" s="53">
        <v>0</v>
      </c>
      <c r="F72" s="85"/>
      <c r="G72" s="115"/>
      <c r="H72" s="100"/>
      <c r="I72" s="100"/>
      <c r="J72" s="106"/>
      <c r="K72" s="107"/>
    </row>
    <row r="73" spans="1:11" ht="21" customHeight="1" x14ac:dyDescent="0.25">
      <c r="A73" s="6" t="s">
        <v>40</v>
      </c>
      <c r="B73" s="111"/>
      <c r="C73" s="48">
        <v>10</v>
      </c>
      <c r="D73" s="62">
        <v>20</v>
      </c>
      <c r="E73" s="53">
        <f t="shared" ref="E73:E76" si="3">D73/C73*100</f>
        <v>200</v>
      </c>
      <c r="F73" s="85"/>
      <c r="G73" s="115"/>
      <c r="H73" s="100"/>
      <c r="I73" s="100"/>
      <c r="J73" s="106"/>
      <c r="K73" s="107"/>
    </row>
    <row r="74" spans="1:11" ht="21" customHeight="1" x14ac:dyDescent="0.25">
      <c r="A74" s="9" t="s">
        <v>30</v>
      </c>
      <c r="B74" s="111"/>
      <c r="C74" s="48">
        <v>200</v>
      </c>
      <c r="D74" s="62">
        <v>239</v>
      </c>
      <c r="E74" s="53">
        <f t="shared" si="3"/>
        <v>119.5</v>
      </c>
      <c r="F74" s="85"/>
      <c r="G74" s="115"/>
      <c r="H74" s="100"/>
      <c r="I74" s="100"/>
      <c r="J74" s="106"/>
      <c r="K74" s="107"/>
    </row>
    <row r="75" spans="1:11" ht="21" customHeight="1" x14ac:dyDescent="0.25">
      <c r="A75" s="9" t="s">
        <v>43</v>
      </c>
      <c r="B75" s="111"/>
      <c r="C75" s="48">
        <v>200</v>
      </c>
      <c r="D75" s="62">
        <v>150</v>
      </c>
      <c r="E75" s="53">
        <f t="shared" si="3"/>
        <v>75</v>
      </c>
      <c r="F75" s="96"/>
      <c r="G75" s="85"/>
      <c r="H75" s="97"/>
      <c r="I75" s="98"/>
      <c r="J75" s="106"/>
      <c r="K75" s="107"/>
    </row>
    <row r="76" spans="1:11" ht="21" customHeight="1" x14ac:dyDescent="0.25">
      <c r="A76" s="9" t="s">
        <v>42</v>
      </c>
      <c r="B76" s="114"/>
      <c r="C76" s="48">
        <v>1000</v>
      </c>
      <c r="D76" s="62">
        <v>1072</v>
      </c>
      <c r="E76" s="53">
        <f t="shared" si="3"/>
        <v>107.2</v>
      </c>
      <c r="F76" s="85"/>
      <c r="G76" s="115"/>
      <c r="H76" s="100"/>
      <c r="I76" s="100"/>
      <c r="J76" s="106"/>
      <c r="K76" s="107"/>
    </row>
    <row r="77" spans="1:11" ht="75" customHeight="1" x14ac:dyDescent="0.25">
      <c r="A77" s="29" t="s">
        <v>18</v>
      </c>
      <c r="B77" s="110" t="s">
        <v>10</v>
      </c>
      <c r="C77" s="75">
        <f>C78+C85</f>
        <v>48050</v>
      </c>
      <c r="D77" s="47">
        <f>_Hlk109297444+D85</f>
        <v>172463</v>
      </c>
      <c r="E77" s="46">
        <f>_Hlk109297383/C77*100</f>
        <v>358.92403746097818</v>
      </c>
      <c r="F77" s="127"/>
      <c r="G77" s="116"/>
      <c r="H77" s="117"/>
      <c r="I77" s="117"/>
      <c r="J77" s="106"/>
      <c r="K77" s="107"/>
    </row>
    <row r="78" spans="1:11" ht="21" customHeight="1" x14ac:dyDescent="0.25">
      <c r="A78" s="7" t="s">
        <v>23</v>
      </c>
      <c r="B78" s="111"/>
      <c r="C78" s="47">
        <f>SUM(C79:C84)</f>
        <v>36200</v>
      </c>
      <c r="D78" s="64">
        <f>SUM(D79:D84)</f>
        <v>133280</v>
      </c>
      <c r="E78" s="46">
        <f>_Hlk109297444/C78*100</f>
        <v>368.17679558011054</v>
      </c>
      <c r="F78" s="127"/>
      <c r="G78" s="116"/>
      <c r="H78" s="117"/>
      <c r="I78" s="117"/>
      <c r="J78" s="106"/>
      <c r="K78" s="107"/>
    </row>
    <row r="79" spans="1:11" ht="21" customHeight="1" x14ac:dyDescent="0.25">
      <c r="A79" s="9" t="s">
        <v>36</v>
      </c>
      <c r="B79" s="111"/>
      <c r="C79" s="66">
        <v>3150</v>
      </c>
      <c r="D79" s="66">
        <v>24022</v>
      </c>
      <c r="E79" s="67">
        <f t="shared" ref="E79:E93" si="4">D79/C79*100</f>
        <v>762.60317460317458</v>
      </c>
      <c r="F79" s="85"/>
      <c r="G79" s="115"/>
      <c r="H79" s="100"/>
      <c r="I79" s="100"/>
      <c r="J79" s="106"/>
      <c r="K79" s="107"/>
    </row>
    <row r="80" spans="1:11" ht="21" customHeight="1" x14ac:dyDescent="0.25">
      <c r="A80" s="9" t="s">
        <v>35</v>
      </c>
      <c r="B80" s="111"/>
      <c r="C80" s="66">
        <v>400</v>
      </c>
      <c r="D80" s="66">
        <v>12552</v>
      </c>
      <c r="E80" s="67">
        <f t="shared" si="4"/>
        <v>3138</v>
      </c>
      <c r="F80" s="85"/>
      <c r="G80" s="115"/>
      <c r="H80" s="100"/>
      <c r="I80" s="100"/>
      <c r="J80" s="106"/>
      <c r="K80" s="107"/>
    </row>
    <row r="81" spans="1:11" ht="21" customHeight="1" x14ac:dyDescent="0.25">
      <c r="A81" s="9" t="s">
        <v>31</v>
      </c>
      <c r="B81" s="111"/>
      <c r="C81" s="66">
        <v>3000</v>
      </c>
      <c r="D81" s="66">
        <v>6616</v>
      </c>
      <c r="E81" s="67">
        <f t="shared" si="4"/>
        <v>220.53333333333333</v>
      </c>
      <c r="F81" s="85"/>
      <c r="G81" s="115"/>
      <c r="H81" s="100"/>
      <c r="I81" s="100"/>
      <c r="J81" s="106"/>
      <c r="K81" s="107"/>
    </row>
    <row r="82" spans="1:11" ht="21" customHeight="1" x14ac:dyDescent="0.25">
      <c r="A82" s="9" t="s">
        <v>32</v>
      </c>
      <c r="B82" s="111"/>
      <c r="C82" s="66">
        <v>25000</v>
      </c>
      <c r="D82" s="66">
        <v>74382</v>
      </c>
      <c r="E82" s="67">
        <f t="shared" si="4"/>
        <v>297.52800000000002</v>
      </c>
      <c r="F82" s="85"/>
      <c r="G82" s="115"/>
      <c r="H82" s="100"/>
      <c r="I82" s="100"/>
      <c r="J82" s="106"/>
      <c r="K82" s="107"/>
    </row>
    <row r="83" spans="1:11" ht="21" customHeight="1" x14ac:dyDescent="0.25">
      <c r="A83" s="9" t="s">
        <v>33</v>
      </c>
      <c r="B83" s="111"/>
      <c r="C83" s="66">
        <v>2150</v>
      </c>
      <c r="D83" s="66">
        <v>8640</v>
      </c>
      <c r="E83" s="67">
        <f t="shared" si="4"/>
        <v>401.8604651162791</v>
      </c>
      <c r="F83" s="85"/>
      <c r="G83" s="115"/>
      <c r="H83" s="100"/>
      <c r="I83" s="100"/>
      <c r="J83" s="106"/>
      <c r="K83" s="107"/>
    </row>
    <row r="84" spans="1:11" ht="21" customHeight="1" x14ac:dyDescent="0.25">
      <c r="A84" s="9" t="s">
        <v>34</v>
      </c>
      <c r="B84" s="111"/>
      <c r="C84" s="66">
        <v>2500</v>
      </c>
      <c r="D84" s="68">
        <v>7068</v>
      </c>
      <c r="E84" s="67">
        <f t="shared" si="4"/>
        <v>282.71999999999997</v>
      </c>
      <c r="F84" s="85"/>
      <c r="G84" s="115"/>
      <c r="H84" s="100"/>
      <c r="I84" s="100"/>
      <c r="J84" s="106"/>
      <c r="K84" s="107"/>
    </row>
    <row r="85" spans="1:11" ht="21" customHeight="1" x14ac:dyDescent="0.25">
      <c r="A85" s="7" t="s">
        <v>26</v>
      </c>
      <c r="B85" s="111"/>
      <c r="C85" s="65">
        <f>SUM(C86:C93)</f>
        <v>11850</v>
      </c>
      <c r="D85" s="65">
        <f>SUM(D86:D93)</f>
        <v>39183</v>
      </c>
      <c r="E85" s="46">
        <f t="shared" si="4"/>
        <v>330.65822784810126</v>
      </c>
      <c r="F85" s="127"/>
      <c r="G85" s="116"/>
      <c r="H85" s="117"/>
      <c r="I85" s="117"/>
      <c r="J85" s="106"/>
      <c r="K85" s="107"/>
    </row>
    <row r="86" spans="1:11" ht="21" customHeight="1" x14ac:dyDescent="0.25">
      <c r="A86" s="9" t="s">
        <v>27</v>
      </c>
      <c r="B86" s="111"/>
      <c r="C86" s="66">
        <v>3500</v>
      </c>
      <c r="D86" s="66">
        <v>15325</v>
      </c>
      <c r="E86" s="67">
        <f t="shared" si="4"/>
        <v>437.85714285714289</v>
      </c>
      <c r="F86" s="85"/>
      <c r="G86" s="115"/>
      <c r="H86" s="100"/>
      <c r="I86" s="100"/>
      <c r="J86" s="106"/>
      <c r="K86" s="107"/>
    </row>
    <row r="87" spans="1:11" ht="21" customHeight="1" x14ac:dyDescent="0.25">
      <c r="A87" s="9" t="s">
        <v>28</v>
      </c>
      <c r="B87" s="111"/>
      <c r="C87" s="66">
        <v>600</v>
      </c>
      <c r="D87" s="66">
        <v>3876</v>
      </c>
      <c r="E87" s="67">
        <f t="shared" si="4"/>
        <v>646</v>
      </c>
      <c r="F87" s="85"/>
      <c r="G87" s="115"/>
      <c r="H87" s="100"/>
      <c r="I87" s="100"/>
      <c r="J87" s="106"/>
      <c r="K87" s="107"/>
    </row>
    <row r="88" spans="1:11" ht="21" customHeight="1" x14ac:dyDescent="0.25">
      <c r="A88" s="9" t="s">
        <v>14</v>
      </c>
      <c r="B88" s="111"/>
      <c r="C88" s="66">
        <v>600</v>
      </c>
      <c r="D88" s="66">
        <v>3189</v>
      </c>
      <c r="E88" s="67">
        <v>0</v>
      </c>
      <c r="F88" s="85"/>
      <c r="G88" s="115"/>
      <c r="H88" s="100"/>
      <c r="I88" s="100"/>
      <c r="J88" s="106"/>
      <c r="K88" s="107"/>
    </row>
    <row r="89" spans="1:11" ht="21" customHeight="1" x14ac:dyDescent="0.25">
      <c r="A89" s="9" t="s">
        <v>29</v>
      </c>
      <c r="B89" s="111"/>
      <c r="C89" s="66">
        <v>150</v>
      </c>
      <c r="D89" s="66">
        <v>120</v>
      </c>
      <c r="E89" s="67">
        <v>0</v>
      </c>
      <c r="F89" s="85"/>
      <c r="G89" s="115"/>
      <c r="H89" s="100"/>
      <c r="I89" s="100"/>
      <c r="J89" s="106"/>
      <c r="K89" s="107"/>
    </row>
    <row r="90" spans="1:11" ht="21" customHeight="1" x14ac:dyDescent="0.25">
      <c r="A90" s="6" t="s">
        <v>40</v>
      </c>
      <c r="B90" s="111"/>
      <c r="C90" s="66">
        <v>1500</v>
      </c>
      <c r="D90" s="66">
        <v>6296</v>
      </c>
      <c r="E90" s="67">
        <f t="shared" si="4"/>
        <v>419.73333333333329</v>
      </c>
      <c r="F90" s="85"/>
      <c r="G90" s="115"/>
      <c r="H90" s="100"/>
      <c r="I90" s="100"/>
      <c r="J90" s="106"/>
      <c r="K90" s="107"/>
    </row>
    <row r="91" spans="1:11" ht="21" customHeight="1" x14ac:dyDescent="0.25">
      <c r="A91" s="9" t="s">
        <v>30</v>
      </c>
      <c r="B91" s="111"/>
      <c r="C91" s="66">
        <v>4000</v>
      </c>
      <c r="D91" s="66">
        <v>5061</v>
      </c>
      <c r="E91" s="67">
        <f t="shared" si="4"/>
        <v>126.52500000000001</v>
      </c>
      <c r="F91" s="85"/>
      <c r="G91" s="115"/>
      <c r="H91" s="100"/>
      <c r="I91" s="100"/>
      <c r="J91" s="106"/>
      <c r="K91" s="107"/>
    </row>
    <row r="92" spans="1:11" ht="21" customHeight="1" x14ac:dyDescent="0.25">
      <c r="A92" s="24" t="s">
        <v>43</v>
      </c>
      <c r="B92" s="111"/>
      <c r="C92" s="66">
        <v>500</v>
      </c>
      <c r="D92" s="66">
        <v>452</v>
      </c>
      <c r="E92" s="67">
        <f t="shared" si="4"/>
        <v>90.4</v>
      </c>
      <c r="F92" s="96"/>
      <c r="G92" s="85"/>
      <c r="H92" s="97"/>
      <c r="I92" s="98"/>
      <c r="J92" s="106"/>
      <c r="K92" s="107"/>
    </row>
    <row r="93" spans="1:11" ht="21" customHeight="1" thickBot="1" x14ac:dyDescent="0.3">
      <c r="A93" s="11" t="s">
        <v>42</v>
      </c>
      <c r="B93" s="112"/>
      <c r="C93" s="66">
        <v>1000</v>
      </c>
      <c r="D93" s="66">
        <v>4864</v>
      </c>
      <c r="E93" s="67">
        <f t="shared" si="4"/>
        <v>486.4</v>
      </c>
      <c r="F93" s="101"/>
      <c r="G93" s="102"/>
      <c r="H93" s="103"/>
      <c r="I93" s="103"/>
      <c r="J93" s="108"/>
      <c r="K93" s="109"/>
    </row>
    <row r="94" spans="1:11" ht="21" customHeight="1" x14ac:dyDescent="0.25">
      <c r="A94" s="39"/>
      <c r="B94" s="3"/>
      <c r="C94" s="40"/>
      <c r="D94" s="41"/>
      <c r="E94" s="3"/>
      <c r="F94" s="3"/>
      <c r="G94" s="3"/>
      <c r="H94" s="25"/>
      <c r="I94" s="25"/>
      <c r="J94" s="12"/>
      <c r="K94" s="12"/>
    </row>
    <row r="95" spans="1:11" s="74" customFormat="1" ht="21" customHeight="1" x14ac:dyDescent="0.3">
      <c r="A95" s="69"/>
      <c r="B95" s="69" t="s">
        <v>67</v>
      </c>
      <c r="C95" s="70"/>
      <c r="D95" s="71"/>
      <c r="E95" s="72"/>
      <c r="F95" s="72"/>
      <c r="G95" s="72"/>
      <c r="H95" s="69" t="s">
        <v>68</v>
      </c>
      <c r="I95" s="17"/>
      <c r="J95" s="73"/>
      <c r="K95" s="73"/>
    </row>
    <row r="96" spans="1:11" ht="15.75" customHeight="1" x14ac:dyDescent="0.25">
      <c r="A96" s="17"/>
      <c r="B96" s="3"/>
      <c r="C96" s="23"/>
      <c r="D96" s="23"/>
      <c r="E96" s="3"/>
      <c r="F96" s="3"/>
      <c r="G96" s="3"/>
      <c r="H96" s="3"/>
      <c r="I96" s="3"/>
      <c r="J96" s="12"/>
      <c r="K96" s="12"/>
    </row>
    <row r="97" spans="1:6" ht="14.25" customHeight="1" x14ac:dyDescent="0.3">
      <c r="A97" s="78" t="s">
        <v>64</v>
      </c>
      <c r="B97" s="78"/>
      <c r="C97" s="42"/>
      <c r="D97" s="42"/>
      <c r="E97" s="4"/>
      <c r="F97" s="4"/>
    </row>
    <row r="98" spans="1:6" ht="18.75" x14ac:dyDescent="0.3">
      <c r="A98" s="42" t="s">
        <v>61</v>
      </c>
      <c r="B98" s="43"/>
      <c r="C98" s="44"/>
      <c r="D98" s="45"/>
      <c r="E98" s="42" t="s">
        <v>66</v>
      </c>
      <c r="F98" s="4"/>
    </row>
    <row r="99" spans="1:6" x14ac:dyDescent="0.25">
      <c r="A99" s="4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</sheetData>
  <mergeCells count="136">
    <mergeCell ref="H83:I83"/>
    <mergeCell ref="H54:I54"/>
    <mergeCell ref="H55:I55"/>
    <mergeCell ref="H57:I57"/>
    <mergeCell ref="H58:I58"/>
    <mergeCell ref="F63:G63"/>
    <mergeCell ref="J35:K35"/>
    <mergeCell ref="H35:I35"/>
    <mergeCell ref="H44:I44"/>
    <mergeCell ref="F41:G41"/>
    <mergeCell ref="F42:G42"/>
    <mergeCell ref="F43:G43"/>
    <mergeCell ref="F44:G44"/>
    <mergeCell ref="H41:I41"/>
    <mergeCell ref="F39:G39"/>
    <mergeCell ref="F51:G51"/>
    <mergeCell ref="H37:I37"/>
    <mergeCell ref="H62:I62"/>
    <mergeCell ref="H40:I40"/>
    <mergeCell ref="H43:I43"/>
    <mergeCell ref="H38:I38"/>
    <mergeCell ref="H45:I45"/>
    <mergeCell ref="H39:I39"/>
    <mergeCell ref="F38:G38"/>
    <mergeCell ref="F91:G91"/>
    <mergeCell ref="H86:I86"/>
    <mergeCell ref="H87:I87"/>
    <mergeCell ref="H88:I88"/>
    <mergeCell ref="H89:I89"/>
    <mergeCell ref="H91:I91"/>
    <mergeCell ref="F65:G65"/>
    <mergeCell ref="F66:G66"/>
    <mergeCell ref="F67:G67"/>
    <mergeCell ref="H71:I71"/>
    <mergeCell ref="F78:G78"/>
    <mergeCell ref="F85:G85"/>
    <mergeCell ref="H78:I78"/>
    <mergeCell ref="H85:I85"/>
    <mergeCell ref="H70:I70"/>
    <mergeCell ref="H72:I72"/>
    <mergeCell ref="H74:I74"/>
    <mergeCell ref="F69:G69"/>
    <mergeCell ref="F70:G70"/>
    <mergeCell ref="F74:G74"/>
    <mergeCell ref="F86:G86"/>
    <mergeCell ref="F87:G87"/>
    <mergeCell ref="F88:G88"/>
    <mergeCell ref="F89:G89"/>
    <mergeCell ref="A22:K23"/>
    <mergeCell ref="A25:K26"/>
    <mergeCell ref="A17:K17"/>
    <mergeCell ref="A19:K20"/>
    <mergeCell ref="A28:K29"/>
    <mergeCell ref="J54:K55"/>
    <mergeCell ref="F60:G60"/>
    <mergeCell ref="F77:G77"/>
    <mergeCell ref="A36:K36"/>
    <mergeCell ref="H60:I60"/>
    <mergeCell ref="H77:I77"/>
    <mergeCell ref="H46:I46"/>
    <mergeCell ref="H49:I49"/>
    <mergeCell ref="H51:I51"/>
    <mergeCell ref="A56:K56"/>
    <mergeCell ref="F54:G54"/>
    <mergeCell ref="F55:G55"/>
    <mergeCell ref="F57:G57"/>
    <mergeCell ref="F58:G58"/>
    <mergeCell ref="F37:G37"/>
    <mergeCell ref="F46:G46"/>
    <mergeCell ref="F49:G49"/>
    <mergeCell ref="F61:G61"/>
    <mergeCell ref="F68:G68"/>
    <mergeCell ref="F90:G90"/>
    <mergeCell ref="H90:I90"/>
    <mergeCell ref="F50:G50"/>
    <mergeCell ref="H50:I50"/>
    <mergeCell ref="F80:G80"/>
    <mergeCell ref="F81:G81"/>
    <mergeCell ref="F82:G82"/>
    <mergeCell ref="F83:G83"/>
    <mergeCell ref="F84:G84"/>
    <mergeCell ref="H63:I63"/>
    <mergeCell ref="H64:I64"/>
    <mergeCell ref="H65:I65"/>
    <mergeCell ref="H66:I66"/>
    <mergeCell ref="H69:I69"/>
    <mergeCell ref="F72:G72"/>
    <mergeCell ref="F71:G71"/>
    <mergeCell ref="H84:I84"/>
    <mergeCell ref="H68:I68"/>
    <mergeCell ref="F64:G64"/>
    <mergeCell ref="F62:G62"/>
    <mergeCell ref="H61:I61"/>
    <mergeCell ref="H80:I80"/>
    <mergeCell ref="H81:I81"/>
    <mergeCell ref="H82:I82"/>
    <mergeCell ref="B37:B53"/>
    <mergeCell ref="F53:G53"/>
    <mergeCell ref="H53:I53"/>
    <mergeCell ref="F76:G76"/>
    <mergeCell ref="H76:I76"/>
    <mergeCell ref="F79:G79"/>
    <mergeCell ref="F73:G73"/>
    <mergeCell ref="H73:I73"/>
    <mergeCell ref="H79:I79"/>
    <mergeCell ref="H42:I42"/>
    <mergeCell ref="F45:G45"/>
    <mergeCell ref="F47:G47"/>
    <mergeCell ref="F48:G48"/>
    <mergeCell ref="H47:I47"/>
    <mergeCell ref="H48:I48"/>
    <mergeCell ref="F40:G40"/>
    <mergeCell ref="I4:J4"/>
    <mergeCell ref="I5:J5"/>
    <mergeCell ref="I6:J6"/>
    <mergeCell ref="A97:B97"/>
    <mergeCell ref="B18:H18"/>
    <mergeCell ref="F59:G59"/>
    <mergeCell ref="H59:I59"/>
    <mergeCell ref="F52:G52"/>
    <mergeCell ref="H52:I52"/>
    <mergeCell ref="J37:K53"/>
    <mergeCell ref="J57:K59"/>
    <mergeCell ref="A33:K33"/>
    <mergeCell ref="B32:J32"/>
    <mergeCell ref="F92:G92"/>
    <mergeCell ref="H92:I92"/>
    <mergeCell ref="F75:G75"/>
    <mergeCell ref="H75:I75"/>
    <mergeCell ref="F35:G35"/>
    <mergeCell ref="H67:I67"/>
    <mergeCell ref="F93:G93"/>
    <mergeCell ref="H93:I93"/>
    <mergeCell ref="J60:K93"/>
    <mergeCell ref="B77:B93"/>
    <mergeCell ref="B60:B76"/>
  </mergeCells>
  <pageMargins left="0.59055118110236227" right="0.19685039370078741" top="0.59055118110236227" bottom="0.39370078740157483" header="0.19685039370078741" footer="0.19685039370078741"/>
  <pageSetup paperSize="9" scale="70" fitToHeight="10" orientation="landscape" r:id="rId1"/>
  <rowBreaks count="1" manualBreakCount="1">
    <brk id="5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9" sqref="D29"/>
    </sheetView>
  </sheetViews>
  <sheetFormatPr defaultRowHeight="15" x14ac:dyDescent="0.25"/>
  <cols>
    <col min="3" max="9" width="17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Мун.задание</vt:lpstr>
      <vt:lpstr>Лист1</vt:lpstr>
      <vt:lpstr>Мун.задание!_Hlk107820817</vt:lpstr>
      <vt:lpstr>Мун.задание!_Hlk109297356</vt:lpstr>
      <vt:lpstr>Мун.задание!_Hlk109297367</vt:lpstr>
      <vt:lpstr>Мун.задание!_Hlk109297383</vt:lpstr>
      <vt:lpstr>Мун.задание!_Hlk109297444</vt:lpstr>
      <vt:lpstr>Мун.задание!Область_печати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2024-01-11T08:08:56Z</dcterms:modified>
</cp:coreProperties>
</file>